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8545" windowHeight="11820" tabRatio="500"/>
  </bookViews>
  <sheets>
    <sheet name="2024.8월 식단표  " sheetId="1" r:id="rId1"/>
  </sheets>
  <calcPr calcId="145621"/>
</workbook>
</file>

<file path=xl/calcChain.xml><?xml version="1.0" encoding="utf-8"?>
<calcChain xmlns="http://schemas.openxmlformats.org/spreadsheetml/2006/main">
  <c r="G49" i="1" l="1"/>
  <c r="G50" i="1" s="1"/>
  <c r="F49" i="1"/>
  <c r="F50" i="1" s="1"/>
  <c r="E49" i="1"/>
  <c r="E50" i="1" s="1"/>
  <c r="D49" i="1"/>
  <c r="D50" i="1" s="1"/>
  <c r="C49" i="1"/>
  <c r="C50" i="1" s="1"/>
  <c r="G41" i="1"/>
  <c r="E41" i="1"/>
  <c r="C41" i="1"/>
  <c r="G40" i="1"/>
  <c r="F40" i="1"/>
  <c r="F41" i="1" s="1"/>
  <c r="E40" i="1"/>
  <c r="D40" i="1"/>
  <c r="D41" i="1" s="1"/>
  <c r="C40" i="1"/>
  <c r="G32" i="1"/>
  <c r="E32" i="1"/>
  <c r="C32" i="1"/>
  <c r="G31" i="1"/>
  <c r="F31" i="1"/>
  <c r="F32" i="1" s="1"/>
  <c r="E31" i="1"/>
  <c r="D31" i="1"/>
  <c r="D32" i="1" s="1"/>
  <c r="C31" i="1"/>
  <c r="G23" i="1"/>
  <c r="E23" i="1"/>
  <c r="C23" i="1"/>
  <c r="G22" i="1"/>
  <c r="F22" i="1"/>
  <c r="F23" i="1" s="1"/>
  <c r="E22" i="1"/>
  <c r="D22" i="1"/>
  <c r="D23" i="1" s="1"/>
  <c r="C22" i="1"/>
  <c r="G13" i="1"/>
  <c r="G14" i="1" s="1"/>
  <c r="F13" i="1"/>
  <c r="F14" i="1" s="1"/>
  <c r="C9" i="1"/>
</calcChain>
</file>

<file path=xl/sharedStrings.xml><?xml version="1.0" encoding="utf-8"?>
<sst xmlns="http://schemas.openxmlformats.org/spreadsheetml/2006/main" count="224" uniqueCount="154">
  <si>
    <t>※아황산류는 표백제,보존료,산화방지제 목적으로 사용되는 식품첨가물의 형태로 대부분 식품에 포함되어있습니다.</t>
  </si>
  <si>
    <t>파운드케익(1.2)</t>
  </si>
  <si>
    <t>삼겹살간장볶음(10)</t>
  </si>
  <si>
    <t>쵸코칩쿠키</t>
  </si>
  <si>
    <t>쥐어채무침</t>
  </si>
  <si>
    <t>들깨미역국</t>
  </si>
  <si>
    <t>계란말이(1)</t>
  </si>
  <si>
    <t>흑현미밥</t>
  </si>
  <si>
    <t>황태채국(1)</t>
  </si>
  <si>
    <t>포도주스</t>
  </si>
  <si>
    <t>참치주먹밥</t>
  </si>
  <si>
    <t>수박화채</t>
  </si>
  <si>
    <t>닭강정(15)</t>
  </si>
  <si>
    <t>버터쿠키</t>
  </si>
  <si>
    <t>간장감자볶음</t>
  </si>
  <si>
    <t>콩나물국</t>
  </si>
  <si>
    <t>계란찜(2)</t>
  </si>
  <si>
    <t>멸치볶음</t>
  </si>
  <si>
    <t>무말랭이</t>
  </si>
  <si>
    <t>우엉조림</t>
  </si>
  <si>
    <t>렌틸콩밥</t>
  </si>
  <si>
    <t>연근조림</t>
  </si>
  <si>
    <t>파인애플</t>
  </si>
  <si>
    <t>요플레(2)</t>
  </si>
  <si>
    <t>땅콩조림</t>
  </si>
  <si>
    <t>어묵탕국</t>
  </si>
  <si>
    <t>10돼지고기</t>
  </si>
  <si>
    <t>메인메뉴</t>
  </si>
  <si>
    <t>고추가루/김치</t>
  </si>
  <si>
    <t>17오징어</t>
  </si>
  <si>
    <t>18조개류</t>
  </si>
  <si>
    <t>피클(13)</t>
  </si>
  <si>
    <t>쵸코우유(2)</t>
  </si>
  <si>
    <t>7고등어</t>
  </si>
  <si>
    <t>배추김치(9)</t>
  </si>
  <si>
    <t>깐풍기(15)</t>
  </si>
  <si>
    <t>국/찌개류</t>
  </si>
  <si>
    <t>13아황산류</t>
  </si>
  <si>
    <t>달걀/메추리알</t>
  </si>
  <si>
    <t>맛살양배추무침</t>
  </si>
  <si>
    <t>쥐포무침</t>
  </si>
  <si>
    <t>여름캠프</t>
  </si>
  <si>
    <t>소불고기떡볶음</t>
  </si>
  <si>
    <t>씨리얼/우유</t>
  </si>
  <si>
    <t>오렌지주스</t>
  </si>
  <si>
    <t>맑은우동국물</t>
  </si>
  <si>
    <t>두부양념조림</t>
  </si>
  <si>
    <t>국내산/미국산</t>
  </si>
  <si>
    <t>12토마토</t>
  </si>
  <si>
    <t>애호박맑은국</t>
  </si>
  <si>
    <t>미역냉국</t>
  </si>
  <si>
    <t>15닭고기</t>
  </si>
  <si>
    <t>오이무침</t>
  </si>
  <si>
    <t>14호두</t>
  </si>
  <si>
    <t>소고기/가공품</t>
  </si>
  <si>
    <t>미소된장국</t>
  </si>
  <si>
    <t>영양사 김훈</t>
  </si>
  <si>
    <t>16쇠고기</t>
  </si>
  <si>
    <t>11복숭아</t>
  </si>
  <si>
    <t>중국산/국내산</t>
  </si>
  <si>
    <t>동그랑땡</t>
  </si>
  <si>
    <t>미역줄기볶음</t>
  </si>
  <si>
    <t>과일화채</t>
  </si>
  <si>
    <t>미국산/외국산</t>
  </si>
  <si>
    <t>김자반볶음</t>
  </si>
  <si>
    <t>※상기 메뉴는 상황에 따라 변경 될 수 있습니다</t>
  </si>
  <si>
    <t>미트볼조림(10,16)</t>
  </si>
  <si>
    <t>경상도식소고기국(16)</t>
  </si>
  <si>
    <t>소고기어묵탕국(16,17)</t>
  </si>
  <si>
    <t>불고기또띠아(6,16)</t>
  </si>
  <si>
    <t>명란떡갈비(10,13)</t>
  </si>
  <si>
    <t>얼갈이된장국(10,13)</t>
  </si>
  <si>
    <t>토마토스파게티(6,12)</t>
  </si>
  <si>
    <t>닭꼬치구이3ea(15)</t>
  </si>
  <si>
    <t>제육고추장불고기(10)</t>
  </si>
  <si>
    <t>베이컨크림떡볶이(10)</t>
  </si>
  <si>
    <t>쵸코파이/요구르트(2)</t>
  </si>
  <si>
    <t>비엔나볶음(10,13)</t>
  </si>
  <si>
    <t>떡갈비구이(10,16)</t>
  </si>
  <si>
    <t>화이트소세지(10,13)</t>
  </si>
  <si>
    <t>치킨까스(2,5,15)</t>
  </si>
  <si>
    <t>급식연령:초등학생,중학생</t>
  </si>
  <si>
    <t>햄섞어찌개(10,13)</t>
  </si>
  <si>
    <t>고로케(5,6)</t>
  </si>
  <si>
    <t>짜장소스(10)</t>
  </si>
  <si>
    <t>마파두부소스(10)</t>
  </si>
  <si>
    <t>메추리알장조림(1)</t>
  </si>
  <si>
    <t>찹쌀탕수육(10)</t>
  </si>
  <si>
    <t>알레르기유발식품 표시</t>
  </si>
  <si>
    <t>치킨팝콘(5,15)</t>
  </si>
  <si>
    <t>소고기볶음밥(16)</t>
  </si>
  <si>
    <t>외국산/페루/중국</t>
  </si>
  <si>
    <t>돈까스(2,5,10)</t>
  </si>
  <si>
    <t>토마토샐러드(12)</t>
  </si>
  <si>
    <t>간장불고기(10)</t>
  </si>
  <si>
    <t>두부샐러드/딸기d</t>
  </si>
  <si>
    <t>돈육김치찌개(10)</t>
  </si>
  <si>
    <t>8월 어린이식단표</t>
  </si>
  <si>
    <t>돼지고기/가공품</t>
  </si>
  <si>
    <t>사골만두국(16)</t>
  </si>
  <si>
    <t>소불고기떡볶음(16)</t>
  </si>
  <si>
    <t>카레라이스(10)</t>
  </si>
  <si>
    <t>계란장조림(1)</t>
  </si>
  <si>
    <t>두부계란국(2)</t>
  </si>
  <si>
    <t>소고기무우국(16)</t>
  </si>
  <si>
    <t>일미무침(17)</t>
  </si>
  <si>
    <t>고구마튀김(5,6)</t>
  </si>
  <si>
    <t>새우볶음밥(9)</t>
  </si>
  <si>
    <t>계란볶음밥(2)</t>
  </si>
  <si>
    <t>제육간장불고기(10)</t>
  </si>
  <si>
    <t>도넛츠(1,6)</t>
  </si>
  <si>
    <t>짜먹는 요거트(2)</t>
  </si>
  <si>
    <t>오징어야채무침(17)</t>
  </si>
  <si>
    <t>바나나빵(1,2)</t>
  </si>
  <si>
    <t>닭갈비볶음밥(15)</t>
  </si>
  <si>
    <t>베이컨볶음밥(10)</t>
  </si>
  <si>
    <t>야채샐러드/키위D</t>
  </si>
  <si>
    <t>쵸코첵스/우유(2)</t>
  </si>
  <si>
    <t>고구마치즈돈까스(2,5,10)</t>
  </si>
  <si>
    <t>렌틸</t>
  </si>
  <si>
    <t>원산지</t>
  </si>
  <si>
    <t>9새우</t>
  </si>
  <si>
    <t>밥류</t>
  </si>
  <si>
    <t>오징어</t>
  </si>
  <si>
    <t>기장</t>
  </si>
  <si>
    <t>미국</t>
  </si>
  <si>
    <t>귀리</t>
  </si>
  <si>
    <t>4땅콩</t>
  </si>
  <si>
    <t>5대두</t>
  </si>
  <si>
    <t>부찬1</t>
  </si>
  <si>
    <t>2우유</t>
  </si>
  <si>
    <t>바나나</t>
  </si>
  <si>
    <t>3메밀</t>
  </si>
  <si>
    <t>간식류</t>
  </si>
  <si>
    <t>국내산</t>
  </si>
  <si>
    <t>중국</t>
  </si>
  <si>
    <t>김치류</t>
  </si>
  <si>
    <t>8게</t>
  </si>
  <si>
    <t>떡볶이</t>
  </si>
  <si>
    <t>광복절</t>
  </si>
  <si>
    <t>쌀</t>
  </si>
  <si>
    <t>흑미</t>
  </si>
  <si>
    <t>현미</t>
  </si>
  <si>
    <t>포도</t>
  </si>
  <si>
    <t>19잣</t>
  </si>
  <si>
    <t>1난류</t>
  </si>
  <si>
    <t>구운김</t>
  </si>
  <si>
    <t>단무지</t>
  </si>
  <si>
    <t>기장밥</t>
  </si>
  <si>
    <t>견과류</t>
  </si>
  <si>
    <t>6밀</t>
  </si>
  <si>
    <t>석박지</t>
  </si>
  <si>
    <t>부찬2</t>
  </si>
  <si>
    <t>품목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</si>
</sst>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;@"/>
  </numFmts>
  <fonts count="9" x14ac:knownFonts="1">
    <font>
      <sz val="11"/>
      <color rgb="FF000000"/>
      <name val="돋움"/>
    </font>
    <font>
      <sz val="12"/>
      <color rgb="FF000000"/>
      <name val="돋움"/>
      <family val="3"/>
      <charset val="129"/>
    </font>
    <font>
      <sz val="12"/>
      <color rgb="FF1E7452"/>
      <name val="돋움"/>
      <family val="3"/>
      <charset val="129"/>
    </font>
    <font>
      <sz val="12"/>
      <color rgb="FFFF0000"/>
      <name val="돋움"/>
      <family val="3"/>
      <charset val="129"/>
    </font>
    <font>
      <sz val="12"/>
      <color rgb="FF000000"/>
      <name val="맑은 고딕"/>
      <family val="3"/>
      <charset val="129"/>
    </font>
    <font>
      <sz val="26"/>
      <color rgb="FF000000"/>
      <name val="돋움"/>
      <family val="3"/>
      <charset val="129"/>
    </font>
    <font>
      <b/>
      <sz val="26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sz val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D7E4BC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FCD5B5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NumberFormat="1" applyFont="1" applyAlignment="1"/>
    <xf numFmtId="0" fontId="1" fillId="0" borderId="0" xfId="0" applyNumberFormat="1" applyFont="1" applyAlignment="1">
      <alignment horizontal="center" shrinkToFit="1"/>
    </xf>
    <xf numFmtId="0" fontId="1" fillId="0" borderId="1" xfId="0" applyNumberFormat="1" applyFont="1" applyBorder="1" applyAlignment="1">
      <alignment horizontal="center" shrinkToFit="1"/>
    </xf>
    <xf numFmtId="0" fontId="1" fillId="0" borderId="2" xfId="0" applyNumberFormat="1" applyFont="1" applyBorder="1" applyAlignment="1">
      <alignment horizontal="center" shrinkToFit="1"/>
    </xf>
    <xf numFmtId="0" fontId="1" fillId="0" borderId="3" xfId="0" applyNumberFormat="1" applyFont="1" applyBorder="1" applyAlignment="1">
      <alignment horizontal="center" shrinkToFit="1"/>
    </xf>
    <xf numFmtId="0" fontId="1" fillId="0" borderId="4" xfId="0" applyNumberFormat="1" applyFont="1" applyBorder="1" applyAlignment="1">
      <alignment horizont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1" fillId="0" borderId="5" xfId="0" applyNumberFormat="1" applyFont="1" applyBorder="1" applyAlignment="1">
      <alignment horizontal="center" vertical="center" shrinkToFit="1"/>
    </xf>
    <xf numFmtId="0" fontId="1" fillId="0" borderId="4" xfId="0" applyNumberFormat="1" applyFont="1" applyBorder="1" applyAlignment="1">
      <alignment horizontal="right" shrinkToFit="1"/>
    </xf>
    <xf numFmtId="0" fontId="1" fillId="0" borderId="0" xfId="0" applyNumberFormat="1" applyFont="1" applyBorder="1" applyAlignment="1">
      <alignment horizontal="right" vertical="center" shrinkToFit="1"/>
    </xf>
    <xf numFmtId="0" fontId="1" fillId="0" borderId="5" xfId="0" applyNumberFormat="1" applyFont="1" applyBorder="1" applyAlignment="1">
      <alignment horizontal="right" vertical="center" shrinkToFit="1"/>
    </xf>
    <xf numFmtId="0" fontId="1" fillId="0" borderId="0" xfId="0" applyNumberFormat="1" applyFont="1" applyBorder="1" applyAlignment="1">
      <alignment horizontal="right" shrinkToFit="1"/>
    </xf>
    <xf numFmtId="0" fontId="1" fillId="0" borderId="6" xfId="0" applyNumberFormat="1" applyFont="1" applyBorder="1" applyAlignment="1">
      <alignment horizontal="right" shrinkToFit="1"/>
    </xf>
    <xf numFmtId="0" fontId="1" fillId="2" borderId="7" xfId="0" applyNumberFormat="1" applyFont="1" applyFill="1" applyBorder="1" applyAlignment="1">
      <alignment horizontal="center" shrinkToFit="1"/>
    </xf>
    <xf numFmtId="176" fontId="1" fillId="2" borderId="8" xfId="0" applyNumberFormat="1" applyFont="1" applyFill="1" applyBorder="1" applyAlignment="1">
      <alignment horizontal="center" shrinkToFit="1"/>
    </xf>
    <xf numFmtId="176" fontId="1" fillId="2" borderId="9" xfId="0" applyNumberFormat="1" applyFont="1" applyFill="1" applyBorder="1" applyAlignment="1">
      <alignment horizontal="center" shrinkToFit="1"/>
    </xf>
    <xf numFmtId="176" fontId="1" fillId="2" borderId="6" xfId="0" applyNumberFormat="1" applyFont="1" applyFill="1" applyBorder="1" applyAlignment="1">
      <alignment horizontal="center" shrinkToFit="1"/>
    </xf>
    <xf numFmtId="176" fontId="1" fillId="2" borderId="10" xfId="0" applyNumberFormat="1" applyFont="1" applyFill="1" applyBorder="1" applyAlignment="1">
      <alignment horizontal="center" shrinkToFit="1"/>
    </xf>
    <xf numFmtId="176" fontId="1" fillId="2" borderId="11" xfId="0" applyNumberFormat="1" applyFont="1" applyFill="1" applyBorder="1" applyAlignment="1">
      <alignment horizontal="center" shrinkToFit="1"/>
    </xf>
    <xf numFmtId="0" fontId="1" fillId="0" borderId="4" xfId="0" applyNumberFormat="1" applyFont="1" applyFill="1" applyBorder="1" applyAlignment="1" applyProtection="1">
      <alignment horizontal="center" vertical="center" shrinkToFit="1"/>
    </xf>
    <xf numFmtId="0" fontId="1" fillId="3" borderId="0" xfId="0" applyNumberFormat="1" applyFont="1" applyFill="1" applyBorder="1" applyAlignment="1" applyProtection="1">
      <alignment horizontal="center" vertical="center" shrinkToFit="1"/>
    </xf>
    <xf numFmtId="176" fontId="2" fillId="3" borderId="0" xfId="0" applyNumberFormat="1" applyFont="1" applyFill="1" applyBorder="1" applyAlignment="1">
      <alignment horizontal="center" shrinkToFit="1"/>
    </xf>
    <xf numFmtId="0" fontId="1" fillId="3" borderId="0" xfId="0" applyNumberFormat="1" applyFont="1" applyFill="1" applyBorder="1" applyAlignment="1">
      <alignment horizontal="center"/>
    </xf>
    <xf numFmtId="176" fontId="1" fillId="3" borderId="5" xfId="0" applyNumberFormat="1" applyFont="1" applyFill="1" applyBorder="1" applyAlignment="1">
      <alignment horizontal="center" shrinkToFit="1"/>
    </xf>
    <xf numFmtId="0" fontId="3" fillId="3" borderId="0" xfId="0" applyNumberFormat="1" applyFont="1" applyFill="1" applyBorder="1" applyAlignment="1">
      <alignment horizontal="center" shrinkToFit="1"/>
    </xf>
    <xf numFmtId="0" fontId="1" fillId="3" borderId="0" xfId="0" applyNumberFormat="1" applyFont="1" applyFill="1" applyBorder="1" applyAlignment="1">
      <alignment horizontal="center" shrinkToFit="1"/>
    </xf>
    <xf numFmtId="0" fontId="1" fillId="3" borderId="5" xfId="0" applyNumberFormat="1" applyFont="1" applyFill="1" applyBorder="1" applyAlignment="1">
      <alignment horizontal="center" shrinkToFit="1"/>
    </xf>
    <xf numFmtId="0" fontId="3" fillId="3" borderId="0" xfId="0" applyNumberFormat="1" applyFont="1" applyFill="1" applyBorder="1" applyAlignment="1">
      <alignment horizontal="center"/>
    </xf>
    <xf numFmtId="14" fontId="1" fillId="3" borderId="5" xfId="0" applyNumberFormat="1" applyFont="1" applyFill="1" applyBorder="1" applyAlignment="1">
      <alignment horizontal="center" shrinkToFit="1"/>
    </xf>
    <xf numFmtId="0" fontId="4" fillId="3" borderId="0" xfId="0" applyNumberFormat="1" applyFont="1" applyFill="1" applyBorder="1" applyAlignment="1">
      <alignment horizontal="center" vertical="center"/>
    </xf>
    <xf numFmtId="0" fontId="4" fillId="3" borderId="5" xfId="0" applyNumberFormat="1" applyFont="1" applyFill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shrinkToFit="1"/>
    </xf>
    <xf numFmtId="0" fontId="1" fillId="0" borderId="5" xfId="0" applyNumberFormat="1" applyFont="1" applyBorder="1" applyAlignment="1">
      <alignment horizontal="center" shrinkToFit="1"/>
    </xf>
    <xf numFmtId="176" fontId="1" fillId="2" borderId="12" xfId="0" applyNumberFormat="1" applyFont="1" applyFill="1" applyBorder="1" applyAlignment="1">
      <alignment horizontal="center" shrinkToFit="1"/>
    </xf>
    <xf numFmtId="176" fontId="1" fillId="3" borderId="0" xfId="0" applyNumberFormat="1" applyFont="1" applyFill="1" applyBorder="1" applyAlignment="1">
      <alignment horizontal="center" shrinkToFit="1"/>
    </xf>
    <xf numFmtId="0" fontId="1" fillId="0" borderId="0" xfId="0" applyNumberFormat="1" applyFont="1" applyAlignment="1">
      <alignment horizontal="center"/>
    </xf>
    <xf numFmtId="176" fontId="0" fillId="3" borderId="0" xfId="0" applyNumberFormat="1" applyFont="1" applyFill="1" applyBorder="1" applyAlignment="1">
      <alignment horizontal="center" shrinkToFit="1"/>
    </xf>
    <xf numFmtId="14" fontId="1" fillId="3" borderId="0" xfId="0" applyNumberFormat="1" applyFont="1" applyFill="1" applyBorder="1" applyAlignment="1">
      <alignment horizontal="center" shrinkToFit="1"/>
    </xf>
    <xf numFmtId="0" fontId="1" fillId="0" borderId="6" xfId="0" applyNumberFormat="1" applyFont="1" applyBorder="1" applyAlignment="1">
      <alignment horizontal="center" shrinkToFit="1"/>
    </xf>
    <xf numFmtId="0" fontId="1" fillId="0" borderId="13" xfId="0" applyNumberFormat="1" applyFont="1" applyBorder="1" applyAlignment="1">
      <alignment horizontal="center" shrinkToFit="1"/>
    </xf>
    <xf numFmtId="0" fontId="1" fillId="0" borderId="14" xfId="0" applyNumberFormat="1" applyFont="1" applyBorder="1" applyAlignment="1">
      <alignment horizontal="center" shrinkToFit="1"/>
    </xf>
    <xf numFmtId="0" fontId="1" fillId="3" borderId="5" xfId="0" applyNumberFormat="1" applyFont="1" applyFill="1" applyBorder="1" applyAlignment="1">
      <alignment horizontal="center"/>
    </xf>
    <xf numFmtId="0" fontId="7" fillId="3" borderId="0" xfId="0" applyNumberFormat="1" applyFont="1" applyFill="1" applyBorder="1" applyAlignment="1">
      <alignment horizontal="center"/>
    </xf>
    <xf numFmtId="0" fontId="1" fillId="0" borderId="4" xfId="0" applyNumberFormat="1" applyFont="1" applyBorder="1" applyAlignment="1">
      <alignment horizontal="center" shrinkToFit="1"/>
    </xf>
    <xf numFmtId="0" fontId="1" fillId="0" borderId="0" xfId="0" applyNumberFormat="1" applyFont="1" applyBorder="1" applyAlignment="1">
      <alignment horizontal="center" shrinkToFit="1"/>
    </xf>
    <xf numFmtId="0" fontId="1" fillId="0" borderId="5" xfId="0" applyNumberFormat="1" applyFont="1" applyBorder="1" applyAlignment="1">
      <alignment horizontal="center" shrinkToFit="1"/>
    </xf>
    <xf numFmtId="0" fontId="5" fillId="4" borderId="4" xfId="0" applyNumberFormat="1" applyFont="1" applyFill="1" applyBorder="1" applyAlignment="1">
      <alignment horizontal="center" shrinkToFit="1"/>
    </xf>
    <xf numFmtId="0" fontId="6" fillId="4" borderId="0" xfId="0" applyNumberFormat="1" applyFont="1" applyFill="1" applyBorder="1" applyAlignment="1">
      <alignment horizontal="center" vertical="center" shrinkToFit="1"/>
    </xf>
    <xf numFmtId="0" fontId="6" fillId="4" borderId="5" xfId="0" applyNumberFormat="1" applyFont="1" applyFill="1" applyBorder="1" applyAlignment="1">
      <alignment horizontal="center" vertical="center" shrinkToFit="1"/>
    </xf>
    <xf numFmtId="14" fontId="1" fillId="0" borderId="0" xfId="0" applyNumberFormat="1" applyFont="1" applyBorder="1" applyAlignment="1">
      <alignment horizontal="right" shrinkToFit="1"/>
    </xf>
    <xf numFmtId="0" fontId="1" fillId="0" borderId="0" xfId="0" applyNumberFormat="1" applyFont="1" applyBorder="1" applyAlignment="1">
      <alignment horizontal="right" shrinkToFit="1"/>
    </xf>
    <xf numFmtId="0" fontId="1" fillId="0" borderId="5" xfId="0" applyNumberFormat="1" applyFont="1" applyBorder="1" applyAlignment="1">
      <alignment horizontal="right" shrinkToFit="1"/>
    </xf>
    <xf numFmtId="0" fontId="1" fillId="0" borderId="0" xfId="0" applyNumberFormat="1" applyFont="1" applyBorder="1" applyAlignment="1">
      <alignment horizontal="right" vertical="center" shrinkToFit="1"/>
    </xf>
    <xf numFmtId="0" fontId="1" fillId="0" borderId="5" xfId="0" applyNumberFormat="1" applyFont="1" applyBorder="1" applyAlignment="1">
      <alignment horizontal="right" vertical="center" shrinkToFit="1"/>
    </xf>
    <xf numFmtId="49" fontId="1" fillId="0" borderId="13" xfId="0" applyNumberFormat="1" applyFont="1" applyBorder="1" applyAlignment="1">
      <alignment horizontal="right" shrinkToFit="1"/>
    </xf>
    <xf numFmtId="0" fontId="1" fillId="0" borderId="13" xfId="0" applyNumberFormat="1" applyFont="1" applyBorder="1" applyAlignment="1">
      <alignment horizontal="right" shrinkToFit="1"/>
    </xf>
    <xf numFmtId="0" fontId="1" fillId="0" borderId="14" xfId="0" applyNumberFormat="1" applyFont="1" applyBorder="1" applyAlignment="1">
      <alignment horizontal="right" shrinkToFit="1"/>
    </xf>
    <xf numFmtId="0" fontId="1" fillId="0" borderId="12" xfId="0" applyNumberFormat="1" applyFont="1" applyBorder="1" applyAlignment="1">
      <alignment horizontal="center" shrinkToFit="1"/>
    </xf>
    <xf numFmtId="0" fontId="1" fillId="0" borderId="10" xfId="0" applyNumberFormat="1" applyFont="1" applyBorder="1" applyAlignment="1">
      <alignment horizontal="center" shrinkToFit="1"/>
    </xf>
    <xf numFmtId="0" fontId="1" fillId="0" borderId="11" xfId="0" applyNumberFormat="1" applyFont="1" applyBorder="1" applyAlignment="1">
      <alignment horizontal="center" shrinkToFit="1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9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8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75"/>
  <sheetViews>
    <sheetView showGridLines="0" tabSelected="1" topLeftCell="A16" zoomScale="80" zoomScaleNormal="80" zoomScaleSheetLayoutView="75" workbookViewId="0">
      <selection activeCell="M38" sqref="M38"/>
    </sheetView>
  </sheetViews>
  <sheetFormatPr defaultColWidth="8.88671875" defaultRowHeight="14.25" x14ac:dyDescent="0.15"/>
  <cols>
    <col min="1" max="1" width="2.6640625" style="1" customWidth="1"/>
    <col min="2" max="2" width="9.88671875" style="1" bestFit="1" customWidth="1"/>
    <col min="3" max="3" width="21.77734375" style="1" bestFit="1" customWidth="1"/>
    <col min="4" max="4" width="20.44140625" style="1" bestFit="1" customWidth="1"/>
    <col min="5" max="5" width="16.88671875" style="1" bestFit="1" customWidth="1"/>
    <col min="6" max="6" width="22.21875" style="1" bestFit="1" customWidth="1"/>
    <col min="7" max="7" width="19.109375" style="1" bestFit="1" customWidth="1"/>
    <col min="8" max="8" width="2.88671875" style="1" customWidth="1"/>
    <col min="9" max="16384" width="8.88671875" style="1"/>
  </cols>
  <sheetData>
    <row r="1" spans="2:8" x14ac:dyDescent="0.15">
      <c r="B1" s="2"/>
      <c r="C1" s="2"/>
      <c r="D1" s="2"/>
      <c r="E1" s="2"/>
      <c r="F1" s="2"/>
      <c r="G1" s="2"/>
    </row>
    <row r="2" spans="2:8" x14ac:dyDescent="0.15">
      <c r="B2" s="3"/>
      <c r="C2" s="4"/>
      <c r="D2" s="4"/>
      <c r="E2" s="4"/>
      <c r="F2" s="4"/>
      <c r="G2" s="5"/>
    </row>
    <row r="3" spans="2:8" x14ac:dyDescent="0.15">
      <c r="B3" s="47" t="s">
        <v>97</v>
      </c>
      <c r="C3" s="48"/>
      <c r="D3" s="48"/>
      <c r="E3" s="48"/>
      <c r="F3" s="48"/>
      <c r="G3" s="49"/>
    </row>
    <row r="4" spans="2:8" x14ac:dyDescent="0.15">
      <c r="B4" s="47"/>
      <c r="C4" s="48"/>
      <c r="D4" s="48"/>
      <c r="E4" s="48"/>
      <c r="F4" s="48"/>
      <c r="G4" s="49"/>
    </row>
    <row r="5" spans="2:8" x14ac:dyDescent="0.15">
      <c r="B5" s="47"/>
      <c r="C5" s="48"/>
      <c r="D5" s="48"/>
      <c r="E5" s="48"/>
      <c r="F5" s="48"/>
      <c r="G5" s="49"/>
    </row>
    <row r="6" spans="2:8" x14ac:dyDescent="0.15">
      <c r="B6" s="6"/>
      <c r="C6" s="7"/>
      <c r="D6" s="7"/>
      <c r="E6" s="7"/>
      <c r="F6" s="7"/>
      <c r="G6" s="8"/>
    </row>
    <row r="7" spans="2:8" x14ac:dyDescent="0.15">
      <c r="B7" s="9"/>
      <c r="C7" s="10"/>
      <c r="D7" s="10"/>
      <c r="E7" s="10"/>
      <c r="F7" s="10"/>
      <c r="G7" s="11"/>
    </row>
    <row r="8" spans="2:8" x14ac:dyDescent="0.15">
      <c r="B8" s="9"/>
      <c r="C8" s="12"/>
      <c r="D8" s="10"/>
      <c r="E8" s="10"/>
      <c r="F8" s="10"/>
      <c r="G8" s="11"/>
    </row>
    <row r="9" spans="2:8" x14ac:dyDescent="0.15">
      <c r="B9" s="9"/>
      <c r="C9" s="50">
        <f ca="1">TODAY()</f>
        <v>45503</v>
      </c>
      <c r="D9" s="51"/>
      <c r="E9" s="51"/>
      <c r="F9" s="51"/>
      <c r="G9" s="52"/>
    </row>
    <row r="10" spans="2:8" x14ac:dyDescent="0.15">
      <c r="B10" s="9"/>
      <c r="C10" s="53" t="s">
        <v>56</v>
      </c>
      <c r="D10" s="53"/>
      <c r="E10" s="53"/>
      <c r="F10" s="53"/>
      <c r="G10" s="54"/>
    </row>
    <row r="11" spans="2:8" x14ac:dyDescent="0.15">
      <c r="B11" s="9"/>
      <c r="C11" s="53" t="s">
        <v>81</v>
      </c>
      <c r="D11" s="53"/>
      <c r="E11" s="53"/>
      <c r="F11" s="53"/>
      <c r="G11" s="54"/>
    </row>
    <row r="12" spans="2:8" x14ac:dyDescent="0.15">
      <c r="B12" s="13"/>
      <c r="C12" s="55"/>
      <c r="D12" s="56"/>
      <c r="E12" s="56"/>
      <c r="F12" s="56"/>
      <c r="G12" s="57"/>
    </row>
    <row r="13" spans="2:8" ht="15" customHeight="1" x14ac:dyDescent="0.15">
      <c r="B13" s="14"/>
      <c r="C13" s="15"/>
      <c r="D13" s="15"/>
      <c r="E13" s="15"/>
      <c r="F13" s="15">
        <f>DATE(2024,8,1)</f>
        <v>45505</v>
      </c>
      <c r="G13" s="16">
        <f>DATE(2024,8,2)</f>
        <v>45506</v>
      </c>
    </row>
    <row r="14" spans="2:8" ht="15" customHeight="1" x14ac:dyDescent="0.15">
      <c r="B14" s="17"/>
      <c r="C14" s="18"/>
      <c r="D14" s="18"/>
      <c r="E14" s="18"/>
      <c r="F14" s="18" t="str">
        <f t="shared" ref="F14:G14" si="0">TEXT(F13,"aaaa")</f>
        <v>목요일</v>
      </c>
      <c r="G14" s="19" t="str">
        <f t="shared" si="0"/>
        <v>금요일</v>
      </c>
    </row>
    <row r="15" spans="2:8" ht="15" customHeight="1" x14ac:dyDescent="0.15">
      <c r="B15" s="20" t="s">
        <v>133</v>
      </c>
      <c r="C15" s="21"/>
      <c r="D15" s="22"/>
      <c r="E15" s="23"/>
      <c r="F15" s="23" t="s">
        <v>149</v>
      </c>
      <c r="G15" s="24" t="s">
        <v>117</v>
      </c>
      <c r="H15" s="6"/>
    </row>
    <row r="16" spans="2:8" ht="15" customHeight="1" x14ac:dyDescent="0.15">
      <c r="B16" s="6" t="s">
        <v>122</v>
      </c>
      <c r="C16" s="25"/>
      <c r="D16" s="26"/>
      <c r="E16" s="26"/>
      <c r="F16" s="26" t="s">
        <v>114</v>
      </c>
      <c r="G16" s="27" t="s">
        <v>148</v>
      </c>
      <c r="H16" s="6"/>
    </row>
    <row r="17" spans="1:8" ht="15" customHeight="1" x14ac:dyDescent="0.15">
      <c r="B17" s="6" t="s">
        <v>36</v>
      </c>
      <c r="C17" s="23"/>
      <c r="D17" s="28"/>
      <c r="E17" s="26"/>
      <c r="F17" s="23" t="s">
        <v>15</v>
      </c>
      <c r="G17" s="29" t="s">
        <v>49</v>
      </c>
      <c r="H17" s="6"/>
    </row>
    <row r="18" spans="1:8" ht="15" customHeight="1" x14ac:dyDescent="0.15">
      <c r="B18" s="6" t="s">
        <v>27</v>
      </c>
      <c r="C18" s="28"/>
      <c r="D18" s="23"/>
      <c r="E18" s="28"/>
      <c r="F18" s="26" t="s">
        <v>92</v>
      </c>
      <c r="G18" s="27" t="s">
        <v>109</v>
      </c>
      <c r="H18" s="6"/>
    </row>
    <row r="19" spans="1:8" ht="15" customHeight="1" x14ac:dyDescent="0.15">
      <c r="B19" s="6" t="s">
        <v>129</v>
      </c>
      <c r="C19" s="23"/>
      <c r="D19" s="23"/>
      <c r="E19" s="30"/>
      <c r="F19" s="26" t="s">
        <v>61</v>
      </c>
      <c r="G19" s="31" t="s">
        <v>138</v>
      </c>
      <c r="H19" s="6"/>
    </row>
    <row r="20" spans="1:8" ht="15" customHeight="1" x14ac:dyDescent="0.15">
      <c r="B20" s="6" t="s">
        <v>152</v>
      </c>
      <c r="C20" s="26"/>
      <c r="D20" s="26"/>
      <c r="E20" s="23"/>
      <c r="F20" s="23" t="s">
        <v>147</v>
      </c>
      <c r="G20" s="27" t="s">
        <v>146</v>
      </c>
    </row>
    <row r="21" spans="1:8" ht="15" customHeight="1" x14ac:dyDescent="0.15">
      <c r="B21" s="6" t="s">
        <v>136</v>
      </c>
      <c r="C21" s="32"/>
      <c r="D21" s="32"/>
      <c r="E21" s="32"/>
      <c r="F21" s="32" t="s">
        <v>34</v>
      </c>
      <c r="G21" s="33" t="s">
        <v>34</v>
      </c>
    </row>
    <row r="22" spans="1:8" ht="15" customHeight="1" x14ac:dyDescent="0.15">
      <c r="B22" s="14"/>
      <c r="C22" s="15">
        <f>DATE(2024,8,5)</f>
        <v>45509</v>
      </c>
      <c r="D22" s="15">
        <f>DATE(2024,8,6)</f>
        <v>45510</v>
      </c>
      <c r="E22" s="15">
        <f>DATE(2024,8,7)</f>
        <v>45511</v>
      </c>
      <c r="F22" s="15">
        <f>DATE(2024,8,8)</f>
        <v>45512</v>
      </c>
      <c r="G22" s="16">
        <f>DATE(2024,8,9)</f>
        <v>45513</v>
      </c>
    </row>
    <row r="23" spans="1:8" ht="15" customHeight="1" x14ac:dyDescent="0.15">
      <c r="B23" s="34"/>
      <c r="C23" s="18" t="str">
        <f>TEXT(C22,"aaaa")</f>
        <v>월요일</v>
      </c>
      <c r="D23" s="18" t="str">
        <f t="shared" ref="D23:G23" si="1">TEXT(D22,"aaaa")</f>
        <v>화요일</v>
      </c>
      <c r="E23" s="18" t="str">
        <f t="shared" si="1"/>
        <v>수요일</v>
      </c>
      <c r="F23" s="18" t="str">
        <f t="shared" si="1"/>
        <v>목요일</v>
      </c>
      <c r="G23" s="19" t="str">
        <f t="shared" si="1"/>
        <v>금요일</v>
      </c>
    </row>
    <row r="24" spans="1:8" ht="15" customHeight="1" x14ac:dyDescent="0.15">
      <c r="B24" s="20" t="s">
        <v>133</v>
      </c>
      <c r="C24" s="21" t="s">
        <v>1</v>
      </c>
      <c r="D24" s="23" t="s">
        <v>44</v>
      </c>
      <c r="E24" s="35" t="s">
        <v>11</v>
      </c>
      <c r="F24" s="35"/>
      <c r="G24" s="24"/>
      <c r="H24" s="6"/>
    </row>
    <row r="25" spans="1:8" ht="15" customHeight="1" x14ac:dyDescent="0.15">
      <c r="B25" s="6" t="s">
        <v>122</v>
      </c>
      <c r="C25" s="26" t="s">
        <v>7</v>
      </c>
      <c r="D25" s="26" t="s">
        <v>107</v>
      </c>
      <c r="E25" s="26" t="s">
        <v>148</v>
      </c>
      <c r="F25" s="26"/>
      <c r="G25" s="27"/>
      <c r="H25" s="6"/>
    </row>
    <row r="26" spans="1:8" ht="15" customHeight="1" x14ac:dyDescent="0.15">
      <c r="B26" s="6" t="s">
        <v>36</v>
      </c>
      <c r="C26" s="23" t="s">
        <v>84</v>
      </c>
      <c r="D26" s="26" t="s">
        <v>103</v>
      </c>
      <c r="E26" s="26" t="s">
        <v>85</v>
      </c>
      <c r="F26" s="23" t="s">
        <v>41</v>
      </c>
      <c r="G26" s="27" t="s">
        <v>41</v>
      </c>
      <c r="H26" s="6"/>
    </row>
    <row r="27" spans="1:8" ht="15" customHeight="1" x14ac:dyDescent="0.15">
      <c r="A27" s="36"/>
      <c r="B27" s="6" t="s">
        <v>27</v>
      </c>
      <c r="C27" s="23" t="s">
        <v>87</v>
      </c>
      <c r="D27" s="23" t="s">
        <v>78</v>
      </c>
      <c r="E27" s="23" t="s">
        <v>79</v>
      </c>
      <c r="F27" s="23"/>
      <c r="G27" s="42"/>
      <c r="H27" s="6"/>
    </row>
    <row r="28" spans="1:8" ht="15" customHeight="1" x14ac:dyDescent="0.15">
      <c r="B28" s="6" t="s">
        <v>129</v>
      </c>
      <c r="C28" s="23" t="s">
        <v>6</v>
      </c>
      <c r="D28" s="30" t="s">
        <v>86</v>
      </c>
      <c r="E28" s="30" t="s">
        <v>64</v>
      </c>
      <c r="F28" s="30"/>
      <c r="G28" s="27"/>
      <c r="H28" s="6"/>
    </row>
    <row r="29" spans="1:8" ht="15" customHeight="1" x14ac:dyDescent="0.15">
      <c r="B29" s="6" t="s">
        <v>152</v>
      </c>
      <c r="C29" s="26" t="s">
        <v>147</v>
      </c>
      <c r="D29" s="23" t="s">
        <v>116</v>
      </c>
      <c r="E29" s="23" t="s">
        <v>52</v>
      </c>
      <c r="F29" s="26"/>
      <c r="G29" s="31"/>
    </row>
    <row r="30" spans="1:8" ht="15" customHeight="1" x14ac:dyDescent="0.15">
      <c r="B30" s="6" t="s">
        <v>136</v>
      </c>
      <c r="C30" s="32" t="s">
        <v>34</v>
      </c>
      <c r="D30" s="32" t="s">
        <v>34</v>
      </c>
      <c r="E30" s="32" t="s">
        <v>34</v>
      </c>
      <c r="F30" s="32"/>
      <c r="G30" s="33"/>
    </row>
    <row r="31" spans="1:8" ht="15" customHeight="1" x14ac:dyDescent="0.15">
      <c r="B31" s="14"/>
      <c r="C31" s="15">
        <f>DATE(2024,8,12)</f>
        <v>45516</v>
      </c>
      <c r="D31" s="15">
        <f>DATE(2024,8,13)</f>
        <v>45517</v>
      </c>
      <c r="E31" s="15">
        <f>DATE(2024,8,14)</f>
        <v>45518</v>
      </c>
      <c r="F31" s="15">
        <f>DATE(2024,8,15)</f>
        <v>45519</v>
      </c>
      <c r="G31" s="16">
        <f>DATE(2024,8,16)</f>
        <v>45520</v>
      </c>
    </row>
    <row r="32" spans="1:8" ht="15" customHeight="1" x14ac:dyDescent="0.15">
      <c r="B32" s="34"/>
      <c r="C32" s="18" t="str">
        <f>TEXT(C31,"aaaa")</f>
        <v>월요일</v>
      </c>
      <c r="D32" s="18" t="str">
        <f t="shared" ref="D32:G32" si="2">TEXT(D31,"aaaa")</f>
        <v>화요일</v>
      </c>
      <c r="E32" s="18" t="str">
        <f t="shared" si="2"/>
        <v>수요일</v>
      </c>
      <c r="F32" s="18" t="str">
        <f t="shared" si="2"/>
        <v>목요일</v>
      </c>
      <c r="G32" s="19" t="str">
        <f t="shared" si="2"/>
        <v>금요일</v>
      </c>
    </row>
    <row r="33" spans="1:8" ht="15" customHeight="1" x14ac:dyDescent="0.15">
      <c r="B33" s="20" t="s">
        <v>133</v>
      </c>
      <c r="C33" s="21" t="s">
        <v>113</v>
      </c>
      <c r="D33" s="37" t="s">
        <v>22</v>
      </c>
      <c r="E33" s="37" t="s">
        <v>110</v>
      </c>
      <c r="F33" s="35"/>
      <c r="G33" s="24" t="s">
        <v>43</v>
      </c>
      <c r="H33" s="6"/>
    </row>
    <row r="34" spans="1:8" ht="15" customHeight="1" x14ac:dyDescent="0.15">
      <c r="B34" s="6" t="s">
        <v>122</v>
      </c>
      <c r="C34" s="26" t="s">
        <v>7</v>
      </c>
      <c r="D34" s="26" t="s">
        <v>90</v>
      </c>
      <c r="E34" s="26" t="s">
        <v>148</v>
      </c>
      <c r="F34" s="26"/>
      <c r="G34" s="27" t="s">
        <v>148</v>
      </c>
      <c r="H34" s="6"/>
    </row>
    <row r="35" spans="1:8" ht="15" customHeight="1" x14ac:dyDescent="0.15">
      <c r="B35" s="6" t="s">
        <v>36</v>
      </c>
      <c r="C35" s="23" t="s">
        <v>67</v>
      </c>
      <c r="D35" s="26" t="s">
        <v>50</v>
      </c>
      <c r="E35" s="23" t="s">
        <v>82</v>
      </c>
      <c r="F35" s="38"/>
      <c r="G35" s="29" t="s">
        <v>45</v>
      </c>
      <c r="H35" s="6"/>
    </row>
    <row r="36" spans="1:8" ht="15" customHeight="1" x14ac:dyDescent="0.15">
      <c r="B36" s="6" t="s">
        <v>27</v>
      </c>
      <c r="C36" s="43" t="s">
        <v>69</v>
      </c>
      <c r="D36" s="23" t="s">
        <v>89</v>
      </c>
      <c r="E36" s="23" t="s">
        <v>73</v>
      </c>
      <c r="F36" s="26" t="s">
        <v>139</v>
      </c>
      <c r="G36" s="27" t="s">
        <v>80</v>
      </c>
      <c r="H36" s="6"/>
    </row>
    <row r="37" spans="1:8" ht="15" customHeight="1" x14ac:dyDescent="0.15">
      <c r="B37" s="6" t="s">
        <v>129</v>
      </c>
      <c r="C37" s="26" t="s">
        <v>66</v>
      </c>
      <c r="D37" s="23" t="s">
        <v>60</v>
      </c>
      <c r="E37" s="26" t="s">
        <v>83</v>
      </c>
      <c r="F37" s="30"/>
      <c r="G37" s="42" t="s">
        <v>75</v>
      </c>
      <c r="H37" s="6"/>
    </row>
    <row r="38" spans="1:8" ht="15" customHeight="1" x14ac:dyDescent="0.15">
      <c r="B38" s="6" t="s">
        <v>152</v>
      </c>
      <c r="C38" s="26" t="s">
        <v>18</v>
      </c>
      <c r="D38" s="23" t="s">
        <v>146</v>
      </c>
      <c r="E38" s="26" t="s">
        <v>4</v>
      </c>
      <c r="F38" s="26"/>
      <c r="G38" s="27" t="s">
        <v>39</v>
      </c>
    </row>
    <row r="39" spans="1:8" ht="15" customHeight="1" x14ac:dyDescent="0.15">
      <c r="B39" s="6" t="s">
        <v>136</v>
      </c>
      <c r="C39" s="32" t="s">
        <v>34</v>
      </c>
      <c r="D39" s="32" t="s">
        <v>34</v>
      </c>
      <c r="E39" s="32" t="s">
        <v>34</v>
      </c>
      <c r="F39" s="32"/>
      <c r="G39" s="33" t="s">
        <v>34</v>
      </c>
    </row>
    <row r="40" spans="1:8" ht="15" customHeight="1" x14ac:dyDescent="0.15">
      <c r="B40" s="14"/>
      <c r="C40" s="15">
        <f>DATE(2024,8,19)</f>
        <v>45523</v>
      </c>
      <c r="D40" s="15">
        <f>DATE(2024,8,20)</f>
        <v>45524</v>
      </c>
      <c r="E40" s="15">
        <f>DATE(2024,8,21)</f>
        <v>45525</v>
      </c>
      <c r="F40" s="15">
        <f>DATE(2024,8,22)</f>
        <v>45526</v>
      </c>
      <c r="G40" s="16">
        <f>DATE(2024,8,23)</f>
        <v>45527</v>
      </c>
    </row>
    <row r="41" spans="1:8" ht="15" customHeight="1" x14ac:dyDescent="0.15">
      <c r="B41" s="17"/>
      <c r="C41" s="18" t="str">
        <f>TEXT(C40,"aaaa")</f>
        <v>월요일</v>
      </c>
      <c r="D41" s="18" t="str">
        <f t="shared" ref="D41:G41" si="3">TEXT(D40,"aaaa")</f>
        <v>화요일</v>
      </c>
      <c r="E41" s="18" t="str">
        <f t="shared" si="3"/>
        <v>수요일</v>
      </c>
      <c r="F41" s="18" t="str">
        <f t="shared" si="3"/>
        <v>목요일</v>
      </c>
      <c r="G41" s="19" t="str">
        <f t="shared" si="3"/>
        <v>금요일</v>
      </c>
    </row>
    <row r="42" spans="1:8" ht="15" customHeight="1" x14ac:dyDescent="0.15">
      <c r="B42" s="6" t="s">
        <v>133</v>
      </c>
      <c r="C42" s="35" t="s">
        <v>23</v>
      </c>
      <c r="D42" s="37" t="s">
        <v>13</v>
      </c>
      <c r="E42" s="37" t="s">
        <v>76</v>
      </c>
      <c r="F42" s="37" t="s">
        <v>62</v>
      </c>
      <c r="G42" s="24" t="s">
        <v>32</v>
      </c>
    </row>
    <row r="43" spans="1:8" ht="15" customHeight="1" x14ac:dyDescent="0.15">
      <c r="B43" s="6" t="s">
        <v>122</v>
      </c>
      <c r="C43" s="26" t="s">
        <v>7</v>
      </c>
      <c r="D43" s="26" t="s">
        <v>115</v>
      </c>
      <c r="E43" s="26" t="s">
        <v>148</v>
      </c>
      <c r="F43" s="26" t="s">
        <v>20</v>
      </c>
      <c r="G43" s="27" t="s">
        <v>148</v>
      </c>
    </row>
    <row r="44" spans="1:8" ht="15" customHeight="1" x14ac:dyDescent="0.15">
      <c r="B44" s="6" t="s">
        <v>36</v>
      </c>
      <c r="C44" s="23" t="s">
        <v>104</v>
      </c>
      <c r="D44" s="23" t="s">
        <v>8</v>
      </c>
      <c r="E44" s="26" t="s">
        <v>25</v>
      </c>
      <c r="F44" s="26" t="s">
        <v>101</v>
      </c>
      <c r="G44" s="27" t="s">
        <v>55</v>
      </c>
    </row>
    <row r="45" spans="1:8" ht="15" customHeight="1" x14ac:dyDescent="0.15">
      <c r="A45" s="36"/>
      <c r="B45" s="6" t="s">
        <v>27</v>
      </c>
      <c r="C45" s="23" t="s">
        <v>74</v>
      </c>
      <c r="D45" s="30" t="s">
        <v>72</v>
      </c>
      <c r="E45" s="23" t="s">
        <v>35</v>
      </c>
      <c r="F45" s="23" t="s">
        <v>100</v>
      </c>
      <c r="G45" s="42" t="s">
        <v>2</v>
      </c>
    </row>
    <row r="46" spans="1:8" ht="15" customHeight="1" x14ac:dyDescent="0.15">
      <c r="B46" s="6" t="s">
        <v>129</v>
      </c>
      <c r="C46" s="23" t="s">
        <v>106</v>
      </c>
      <c r="D46" s="23" t="s">
        <v>95</v>
      </c>
      <c r="E46" s="26" t="s">
        <v>14</v>
      </c>
      <c r="F46" s="30" t="s">
        <v>40</v>
      </c>
      <c r="G46" s="27" t="s">
        <v>77</v>
      </c>
    </row>
    <row r="47" spans="1:8" ht="15" customHeight="1" x14ac:dyDescent="0.15">
      <c r="B47" s="6" t="s">
        <v>152</v>
      </c>
      <c r="C47" s="26" t="s">
        <v>16</v>
      </c>
      <c r="D47" s="26" t="s">
        <v>147</v>
      </c>
      <c r="E47" s="26" t="s">
        <v>19</v>
      </c>
      <c r="F47" s="23" t="s">
        <v>52</v>
      </c>
      <c r="G47" s="27" t="s">
        <v>21</v>
      </c>
    </row>
    <row r="48" spans="1:8" ht="15" customHeight="1" x14ac:dyDescent="0.15">
      <c r="B48" s="6" t="s">
        <v>136</v>
      </c>
      <c r="C48" s="32" t="s">
        <v>34</v>
      </c>
      <c r="D48" s="32" t="s">
        <v>34</v>
      </c>
      <c r="E48" s="32" t="s">
        <v>34</v>
      </c>
      <c r="F48" s="32" t="s">
        <v>34</v>
      </c>
      <c r="G48" s="33" t="s">
        <v>34</v>
      </c>
    </row>
    <row r="49" spans="1:9" ht="15" customHeight="1" x14ac:dyDescent="0.15">
      <c r="B49" s="14"/>
      <c r="C49" s="15">
        <f>DATE(2024,8,26)</f>
        <v>45530</v>
      </c>
      <c r="D49" s="15">
        <f>DATE(2024,8,27)</f>
        <v>45531</v>
      </c>
      <c r="E49" s="15">
        <f>DATE(2024,8,28)</f>
        <v>45532</v>
      </c>
      <c r="F49" s="15">
        <f>DATE(2024,8,29)</f>
        <v>45533</v>
      </c>
      <c r="G49" s="16">
        <f>DATE(2024,8,30)</f>
        <v>45534</v>
      </c>
    </row>
    <row r="50" spans="1:9" ht="15" customHeight="1" x14ac:dyDescent="0.15">
      <c r="B50" s="17"/>
      <c r="C50" s="18" t="str">
        <f>TEXT(C49,"aaaa")</f>
        <v>월요일</v>
      </c>
      <c r="D50" s="18" t="str">
        <f t="shared" ref="D50:G50" si="4">TEXT(D49,"aaaa")</f>
        <v>화요일</v>
      </c>
      <c r="E50" s="18" t="str">
        <f t="shared" si="4"/>
        <v>수요일</v>
      </c>
      <c r="F50" s="18" t="str">
        <f t="shared" si="4"/>
        <v>목요일</v>
      </c>
      <c r="G50" s="19" t="str">
        <f t="shared" si="4"/>
        <v>금요일</v>
      </c>
    </row>
    <row r="51" spans="1:9" ht="15" customHeight="1" x14ac:dyDescent="0.15">
      <c r="B51" s="6" t="s">
        <v>133</v>
      </c>
      <c r="C51" s="35" t="s">
        <v>3</v>
      </c>
      <c r="D51" s="37" t="s">
        <v>9</v>
      </c>
      <c r="E51" s="37" t="s">
        <v>111</v>
      </c>
      <c r="F51" s="35" t="s">
        <v>131</v>
      </c>
      <c r="G51" s="24" t="s">
        <v>143</v>
      </c>
    </row>
    <row r="52" spans="1:9" ht="15" customHeight="1" x14ac:dyDescent="0.15">
      <c r="B52" s="6" t="s">
        <v>122</v>
      </c>
      <c r="C52" s="26" t="s">
        <v>7</v>
      </c>
      <c r="D52" s="26" t="s">
        <v>108</v>
      </c>
      <c r="E52" s="26" t="s">
        <v>148</v>
      </c>
      <c r="F52" s="26" t="s">
        <v>148</v>
      </c>
      <c r="G52" s="27" t="s">
        <v>10</v>
      </c>
    </row>
    <row r="53" spans="1:9" ht="15" customHeight="1" x14ac:dyDescent="0.15">
      <c r="B53" s="6" t="s">
        <v>36</v>
      </c>
      <c r="C53" s="23" t="s">
        <v>96</v>
      </c>
      <c r="D53" s="26" t="s">
        <v>5</v>
      </c>
      <c r="E53" s="23" t="s">
        <v>71</v>
      </c>
      <c r="F53" s="23" t="s">
        <v>99</v>
      </c>
      <c r="G53" s="27" t="s">
        <v>68</v>
      </c>
    </row>
    <row r="54" spans="1:9" ht="15" customHeight="1" x14ac:dyDescent="0.15">
      <c r="A54" s="36"/>
      <c r="B54" s="6" t="s">
        <v>27</v>
      </c>
      <c r="C54" s="23" t="s">
        <v>118</v>
      </c>
      <c r="D54" s="23" t="s">
        <v>12</v>
      </c>
      <c r="E54" s="23" t="s">
        <v>42</v>
      </c>
      <c r="F54" s="23" t="s">
        <v>70</v>
      </c>
      <c r="G54" s="42" t="s">
        <v>94</v>
      </c>
    </row>
    <row r="55" spans="1:9" ht="15" customHeight="1" x14ac:dyDescent="0.15">
      <c r="B55" s="6" t="s">
        <v>129</v>
      </c>
      <c r="C55" s="23" t="s">
        <v>93</v>
      </c>
      <c r="D55" s="26" t="s">
        <v>112</v>
      </c>
      <c r="E55" s="26" t="s">
        <v>83</v>
      </c>
      <c r="F55" s="30" t="s">
        <v>102</v>
      </c>
      <c r="G55" s="27" t="s">
        <v>46</v>
      </c>
    </row>
    <row r="56" spans="1:9" ht="15" customHeight="1" x14ac:dyDescent="0.15">
      <c r="B56" s="6" t="s">
        <v>152</v>
      </c>
      <c r="C56" s="23" t="s">
        <v>31</v>
      </c>
      <c r="D56" s="26" t="s">
        <v>17</v>
      </c>
      <c r="E56" s="26" t="s">
        <v>105</v>
      </c>
      <c r="F56" s="26" t="s">
        <v>151</v>
      </c>
      <c r="G56" s="31" t="s">
        <v>24</v>
      </c>
      <c r="I56" s="26"/>
    </row>
    <row r="57" spans="1:9" ht="15" customHeight="1" x14ac:dyDescent="0.15">
      <c r="B57" s="6" t="s">
        <v>136</v>
      </c>
      <c r="C57" s="32" t="s">
        <v>34</v>
      </c>
      <c r="D57" s="32" t="s">
        <v>34</v>
      </c>
      <c r="E57" s="32" t="s">
        <v>34</v>
      </c>
      <c r="F57" s="32" t="s">
        <v>34</v>
      </c>
      <c r="G57" s="33" t="s">
        <v>34</v>
      </c>
    </row>
    <row r="58" spans="1:9" ht="15" customHeight="1" x14ac:dyDescent="0.15">
      <c r="B58" s="6"/>
      <c r="C58" s="32"/>
      <c r="D58" s="32"/>
      <c r="E58" s="32"/>
      <c r="F58" s="32"/>
      <c r="G58" s="33"/>
    </row>
    <row r="59" spans="1:9" ht="15" customHeight="1" x14ac:dyDescent="0.15">
      <c r="B59" s="58" t="s">
        <v>65</v>
      </c>
      <c r="C59" s="59"/>
      <c r="D59" s="59"/>
      <c r="E59" s="59"/>
      <c r="F59" s="59"/>
      <c r="G59" s="60"/>
    </row>
    <row r="60" spans="1:9" ht="14.25" customHeight="1" x14ac:dyDescent="0.15">
      <c r="B60" s="6"/>
      <c r="C60" s="32"/>
      <c r="D60" s="32"/>
      <c r="E60" s="32"/>
      <c r="F60" s="32"/>
      <c r="G60" s="33"/>
    </row>
    <row r="61" spans="1:9" ht="14.25" customHeight="1" x14ac:dyDescent="0.15">
      <c r="B61" s="6" t="s">
        <v>153</v>
      </c>
      <c r="C61" s="32" t="s">
        <v>98</v>
      </c>
      <c r="D61" s="32" t="s">
        <v>54</v>
      </c>
      <c r="E61" s="32" t="s">
        <v>123</v>
      </c>
      <c r="F61" s="32" t="s">
        <v>38</v>
      </c>
      <c r="G61" s="33" t="s">
        <v>28</v>
      </c>
    </row>
    <row r="62" spans="1:9" ht="14.25" customHeight="1" x14ac:dyDescent="0.15">
      <c r="B62" s="6" t="s">
        <v>120</v>
      </c>
      <c r="C62" s="32" t="s">
        <v>47</v>
      </c>
      <c r="D62" s="32" t="s">
        <v>63</v>
      </c>
      <c r="E62" s="32" t="s">
        <v>91</v>
      </c>
      <c r="F62" s="32" t="s">
        <v>134</v>
      </c>
      <c r="G62" s="33" t="s">
        <v>59</v>
      </c>
    </row>
    <row r="63" spans="1:9" ht="14.25" customHeight="1" x14ac:dyDescent="0.15">
      <c r="B63" s="6" t="s">
        <v>153</v>
      </c>
      <c r="C63" s="32" t="s">
        <v>140</v>
      </c>
      <c r="D63" s="32" t="s">
        <v>124</v>
      </c>
      <c r="E63" s="32" t="s">
        <v>141</v>
      </c>
      <c r="F63" s="32" t="s">
        <v>142</v>
      </c>
      <c r="G63" s="33" t="s">
        <v>126</v>
      </c>
    </row>
    <row r="64" spans="1:9" x14ac:dyDescent="0.15">
      <c r="B64" s="6" t="s">
        <v>120</v>
      </c>
      <c r="C64" s="32" t="s">
        <v>134</v>
      </c>
      <c r="D64" s="32" t="s">
        <v>135</v>
      </c>
      <c r="E64" s="32" t="s">
        <v>134</v>
      </c>
      <c r="F64" s="32" t="s">
        <v>135</v>
      </c>
      <c r="G64" s="33" t="s">
        <v>125</v>
      </c>
    </row>
    <row r="65" spans="2:7" x14ac:dyDescent="0.15">
      <c r="B65" s="6" t="s">
        <v>153</v>
      </c>
      <c r="C65" s="32" t="s">
        <v>119</v>
      </c>
      <c r="D65" s="32"/>
      <c r="E65" s="32"/>
      <c r="F65" s="32"/>
      <c r="G65" s="33"/>
    </row>
    <row r="66" spans="2:7" ht="15" customHeight="1" x14ac:dyDescent="0.15">
      <c r="B66" s="6" t="s">
        <v>120</v>
      </c>
      <c r="C66" s="32" t="s">
        <v>125</v>
      </c>
      <c r="D66" s="32"/>
      <c r="E66" s="32"/>
      <c r="F66" s="32"/>
      <c r="G66" s="33"/>
    </row>
    <row r="67" spans="2:7" x14ac:dyDescent="0.15">
      <c r="B67" s="44" t="s">
        <v>88</v>
      </c>
      <c r="C67" s="45"/>
      <c r="D67" s="45"/>
      <c r="E67" s="45"/>
      <c r="F67" s="45"/>
      <c r="G67" s="46"/>
    </row>
    <row r="68" spans="2:7" ht="15" customHeight="1" x14ac:dyDescent="0.15">
      <c r="B68" s="6" t="s">
        <v>145</v>
      </c>
      <c r="C68" s="32" t="s">
        <v>130</v>
      </c>
      <c r="D68" s="32" t="s">
        <v>132</v>
      </c>
      <c r="E68" s="32" t="s">
        <v>127</v>
      </c>
      <c r="F68" s="32" t="s">
        <v>128</v>
      </c>
      <c r="G68" s="33" t="s">
        <v>150</v>
      </c>
    </row>
    <row r="69" spans="2:7" ht="14.25" customHeight="1" x14ac:dyDescent="0.15">
      <c r="B69" s="6" t="s">
        <v>33</v>
      </c>
      <c r="C69" s="32" t="s">
        <v>137</v>
      </c>
      <c r="D69" s="32" t="s">
        <v>121</v>
      </c>
      <c r="E69" s="32" t="s">
        <v>26</v>
      </c>
      <c r="F69" s="32" t="s">
        <v>58</v>
      </c>
      <c r="G69" s="33" t="s">
        <v>48</v>
      </c>
    </row>
    <row r="70" spans="2:7" ht="21" customHeight="1" x14ac:dyDescent="0.15">
      <c r="B70" s="6" t="s">
        <v>37</v>
      </c>
      <c r="C70" s="32" t="s">
        <v>53</v>
      </c>
      <c r="D70" s="32" t="s">
        <v>51</v>
      </c>
      <c r="E70" s="32" t="s">
        <v>57</v>
      </c>
      <c r="F70" s="32" t="s">
        <v>29</v>
      </c>
      <c r="G70" s="33" t="s">
        <v>30</v>
      </c>
    </row>
    <row r="71" spans="2:7" ht="14.25" customHeight="1" x14ac:dyDescent="0.15">
      <c r="B71" s="6" t="s">
        <v>144</v>
      </c>
      <c r="C71" s="32"/>
      <c r="D71" s="32"/>
      <c r="E71" s="32"/>
      <c r="F71" s="32"/>
      <c r="G71" s="33"/>
    </row>
    <row r="72" spans="2:7" ht="14.25" customHeight="1" x14ac:dyDescent="0.15">
      <c r="B72" s="44" t="s">
        <v>0</v>
      </c>
      <c r="C72" s="45"/>
      <c r="D72" s="45"/>
      <c r="E72" s="45"/>
      <c r="F72" s="45"/>
      <c r="G72" s="46"/>
    </row>
    <row r="73" spans="2:7" x14ac:dyDescent="0.15">
      <c r="B73" s="39"/>
      <c r="C73" s="40"/>
      <c r="D73" s="40"/>
      <c r="E73" s="40"/>
      <c r="F73" s="40"/>
      <c r="G73" s="41"/>
    </row>
    <row r="75" spans="2:7" ht="10.5" customHeight="1" x14ac:dyDescent="0.15"/>
  </sheetData>
  <mergeCells count="8">
    <mergeCell ref="B67:G67"/>
    <mergeCell ref="B72:G72"/>
    <mergeCell ref="B3:G5"/>
    <mergeCell ref="C9:G9"/>
    <mergeCell ref="C10:G10"/>
    <mergeCell ref="C11:G11"/>
    <mergeCell ref="C12:G12"/>
    <mergeCell ref="B59:G59"/>
  </mergeCells>
  <phoneticPr fontId="8" type="noConversion"/>
  <printOptions horizontalCentered="1" verticalCentered="1"/>
  <pageMargins left="0.23597222566604614" right="0.23597222566604614" top="0.74750000238418579" bottom="0.74750000238418579" header="0.31486111879348755" footer="0.31486111879348755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2024.8월 식단표 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ITCODY</dc:creator>
  <cp:lastModifiedBy>7979</cp:lastModifiedBy>
  <cp:revision>3</cp:revision>
  <dcterms:created xsi:type="dcterms:W3CDTF">2024-07-11T01:21:00Z</dcterms:created>
  <dcterms:modified xsi:type="dcterms:W3CDTF">2024-07-30T06:02:58Z</dcterms:modified>
  <cp:version>1100.0100.01</cp:version>
</cp:coreProperties>
</file>